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symulator" sheetId="1" r:id="rId1"/>
    <sheet name="Arkusz1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<sst xmlns="http://schemas.openxmlformats.org/spreadsheetml/2006/main" count="69" uniqueCount="61">
  <si>
    <t>Kwota na umowie</t>
  </si>
  <si>
    <t>kwota prowizji</t>
  </si>
  <si>
    <t>kwota ubezp</t>
  </si>
  <si>
    <t>kwota na rękę</t>
  </si>
  <si>
    <t>ubezp procentowo</t>
  </si>
  <si>
    <t>wpisać okres (miesiące)</t>
  </si>
  <si>
    <t>np. 3</t>
  </si>
  <si>
    <t>koszty prowizji i ubezpieczenia procentowo</t>
  </si>
  <si>
    <t>wpisać oprocentowanie z %</t>
  </si>
  <si>
    <t>wpisać prowizję bez %</t>
  </si>
  <si>
    <t>wpisać kwotę na rękę zł</t>
  </si>
  <si>
    <t>rata miesięczna</t>
  </si>
  <si>
    <t>np.. 10%</t>
  </si>
  <si>
    <t>np.. 0,10</t>
  </si>
  <si>
    <t>kosztów miesięcznie</t>
  </si>
  <si>
    <t>za każde 1000zł</t>
  </si>
  <si>
    <t>nasz "prostoliczony" kredyt gotówkowy to tylko :</t>
  </si>
  <si>
    <t>wpisać miesięczną stawkę ubezpiecz.w %</t>
  </si>
  <si>
    <t>kwota na umowie</t>
  </si>
  <si>
    <t>prowizja</t>
  </si>
  <si>
    <t>ubezpieczenie</t>
  </si>
  <si>
    <t>do ręki</t>
  </si>
  <si>
    <t>np.. 9,99%</t>
  </si>
  <si>
    <t>np.. 5</t>
  </si>
  <si>
    <t>np. 14</t>
  </si>
  <si>
    <t>ubezpieczenie 14 zł</t>
  </si>
  <si>
    <t>UWAGA:</t>
  </si>
  <si>
    <t>wypełnić</t>
  </si>
  <si>
    <t>TYLKO</t>
  </si>
  <si>
    <t>komórki</t>
  </si>
  <si>
    <t>reszta liczy się sama</t>
  </si>
  <si>
    <t>!!!</t>
  </si>
  <si>
    <t>liczba miesięcy</t>
  </si>
  <si>
    <t>do ubezp.</t>
  </si>
  <si>
    <t>WARIANT 1</t>
  </si>
  <si>
    <t>WARIANT 2</t>
  </si>
  <si>
    <t>WARIANT 1 BEZ UBEZPIECZENIA</t>
  </si>
  <si>
    <t>WARIANT 2 z dobrowolnym ubezpieczeniem NNW</t>
  </si>
  <si>
    <t>kopia z A3</t>
  </si>
  <si>
    <t>kopia z B3</t>
  </si>
  <si>
    <t>A3 i B3</t>
  </si>
  <si>
    <t>kosztów miesięcznie za każde pożyczone 1000zł</t>
  </si>
  <si>
    <t>Jeżeli 10 zł kosztów miesięcznie za każde pożyczone 1000zł to niedużo, to...</t>
  </si>
  <si>
    <t>konsolidacja kredytów bankowych</t>
  </si>
  <si>
    <t>gotówka</t>
  </si>
  <si>
    <t>na wykończenie mieszkania</t>
  </si>
  <si>
    <t>na remont domu</t>
  </si>
  <si>
    <t>RATA :</t>
  </si>
  <si>
    <t>wpisać ilość rat - max 150 miesięcy</t>
  </si>
  <si>
    <t>w Banku Pocztowym kredyt gotówkowy dla "budżetówek" to tylko :</t>
  </si>
  <si>
    <t>zakup auta</t>
  </si>
  <si>
    <r>
      <t xml:space="preserve">wpisać kwotę </t>
    </r>
    <r>
      <rPr>
        <b/>
        <sz val="11"/>
        <rFont val="Arial CE"/>
        <family val="0"/>
      </rPr>
      <t>DO WYPŁATY</t>
    </r>
    <r>
      <rPr>
        <sz val="11"/>
        <rFont val="Arial CE"/>
        <family val="0"/>
      </rPr>
      <t xml:space="preserve"> </t>
    </r>
    <r>
      <rPr>
        <sz val="9"/>
        <rFont val="Arial CE"/>
        <family val="0"/>
      </rPr>
      <t>maxymalnie do 150 000zł</t>
    </r>
  </si>
  <si>
    <r>
      <t>do 17-krotności wynagrodzenia BEZ PORĘCZYCIELA</t>
    </r>
    <r>
      <rPr>
        <b/>
        <sz val="14"/>
        <color indexed="10"/>
        <rFont val="Arial CE"/>
        <family val="0"/>
      </rPr>
      <t>, bez obciążania hipoteki</t>
    </r>
  </si>
  <si>
    <r>
      <rPr>
        <sz val="10"/>
        <rFont val="Arial CE"/>
        <family val="0"/>
      </rPr>
      <t>po wpisaniu kwoty / liczby rat kliknij</t>
    </r>
    <r>
      <rPr>
        <b/>
        <sz val="10"/>
        <rFont val="Arial CE"/>
        <family val="0"/>
      </rPr>
      <t xml:space="preserve"> </t>
    </r>
    <r>
      <rPr>
        <b/>
        <sz val="12"/>
        <rFont val="Arial CE"/>
        <family val="0"/>
      </rPr>
      <t>TUTAJ</t>
    </r>
  </si>
  <si>
    <t>Wariant I : 13,49%, 3 % prowizji, bez ubezpieczenia</t>
  </si>
  <si>
    <t>Wariant II: 11,49%, 3 % prowizji, z ubezpieczeniem NNW 19 zł miesięcznie</t>
  </si>
  <si>
    <r>
      <t xml:space="preserve">Bank Pocztowy S.A.  Placówka w Chełmie  
</t>
    </r>
    <r>
      <rPr>
        <b/>
        <sz val="11"/>
        <color indexed="12"/>
        <rFont val="Arial CE"/>
        <family val="0"/>
      </rPr>
      <t>(w budynku poczty w ''gmachu'' )</t>
    </r>
    <r>
      <rPr>
        <b/>
        <sz val="14"/>
        <color indexed="12"/>
        <rFont val="Arial CE"/>
        <family val="0"/>
      </rPr>
      <t xml:space="preserve">             </t>
    </r>
  </si>
  <si>
    <t>Plac Niepodległości 1 czynny od 9:00 do 17:00</t>
  </si>
  <si>
    <t>Wariant I: RRSO w rozumieniu Ustawy o kredycie konsumenckim z dnia 12 maja 2011 roku wynosi 17,03% przy założeniach: kredyt udzielony w dniu 01.03.2013r., całkowita kwota kredytu 17 520zł, okres kredytowania 80 m-cy, spłacany w równych ratach kapitałowo-odsetkowych w kwocie 314 zł do 15 dnia każdego miesiąca, oprocentowanie zmienne 11,49% w stosunku rocznym, prowizja 3%, ubezpieczenie NNW 19zł/mc. Całkowity koszt kredytu dla powyższego reprezentatywnego przykładu wynosi 9684 zł w tym: odsetki 7 638 zł, prowizja 526 zł. Całkowita kwota do zapłaty 27 204 zł.
Warunkiem skorzystania z oferty jest zawarcie umowy dobrowolnego ubezpieczenia NNW lub przedstawienie zabezpieczenia w formie poręczenia wg prawa cywilnego 2 osób fizycznych.</t>
  </si>
  <si>
    <t>Wariant II: RRSO w rozumieniu Ustawy o kredycie konsumenckim z dnia 12 maja 2011 roku wynosi 15,58% przy założeniach: kredyt udzielony w dniu 01.03.2013 r., całkowita kwota kredytu 17 520zł, okres kredytowania 80 m-cy, spłacany w równych ratach kapitałowo-odsetkowych w kwocie 333 zł do 15 dnia każdego miesiąca, oprocentowanie zmienne 13,49% w stosunku rocznym, prowizja 3%.  Całkowity koszt kredytu dla powyższego reprezentatywnego przykładu wynosi 9 661zł w tym: odsetki 9 135 zł, prowizja 526zł. Całkowita kwota do zapłaty 27 181zł.</t>
  </si>
  <si>
    <t>system kredytowania dla Pracowników Zakładów Obniżonego Ryzyka: Banku Pocztowego i Straży Granicznej , instytucji państwowych i samorządowych (oraz ich jednostek organizacyjnych),  oraz resortów MSWiA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</si>
</sst>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66">
    <font>
      <sz val="10"/>
      <name val="Arial CE"/>
      <family val="0"/>
    </font>
    <font>
      <b/>
      <sz val="10"/>
      <name val="Arial CE"/>
      <family val="0"/>
    </font>
    <font>
      <b/>
      <sz val="14"/>
      <color indexed="12"/>
      <name val="Arial CE"/>
      <family val="0"/>
    </font>
    <font>
      <sz val="8"/>
      <name val="Arial CE"/>
      <family val="0"/>
    </font>
    <font>
      <b/>
      <sz val="16"/>
      <name val="Arial CE"/>
      <family val="0"/>
    </font>
    <font>
      <b/>
      <sz val="12"/>
      <color indexed="12"/>
      <name val="Arial CE"/>
      <family val="0"/>
    </font>
    <font>
      <b/>
      <sz val="18"/>
      <name val="Arial CE"/>
      <family val="0"/>
    </font>
    <font>
      <sz val="9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 CE"/>
      <family val="0"/>
    </font>
    <font>
      <sz val="11"/>
      <name val="Arial CE"/>
      <family val="0"/>
    </font>
    <font>
      <b/>
      <sz val="14"/>
      <color indexed="10"/>
      <name val="Arial CE"/>
      <family val="0"/>
    </font>
    <font>
      <b/>
      <sz val="12"/>
      <name val="Arial CE"/>
      <family val="0"/>
    </font>
    <font>
      <b/>
      <sz val="11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 CE"/>
      <family val="0"/>
    </font>
    <font>
      <b/>
      <sz val="16"/>
      <color indexed="9"/>
      <name val="Arial CE"/>
      <family val="0"/>
    </font>
    <font>
      <b/>
      <sz val="14"/>
      <color indexed="9"/>
      <name val="Arial CE"/>
      <family val="0"/>
    </font>
    <font>
      <b/>
      <sz val="8"/>
      <color indexed="9"/>
      <name val="Arial CE"/>
      <family val="0"/>
    </font>
    <font>
      <sz val="16"/>
      <color indexed="9"/>
      <name val="Arial CE"/>
      <family val="0"/>
    </font>
    <font>
      <b/>
      <u val="single"/>
      <sz val="14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0"/>
      <name val="Arial CE"/>
      <family val="0"/>
    </font>
    <font>
      <sz val="10"/>
      <color theme="0"/>
      <name val="Arial CE"/>
      <family val="0"/>
    </font>
    <font>
      <sz val="8"/>
      <color theme="0"/>
      <name val="Arial CE"/>
      <family val="0"/>
    </font>
    <font>
      <b/>
      <sz val="16"/>
      <color theme="0"/>
      <name val="Arial CE"/>
      <family val="0"/>
    </font>
    <font>
      <b/>
      <sz val="14"/>
      <color theme="0"/>
      <name val="Arial CE"/>
      <family val="0"/>
    </font>
    <font>
      <b/>
      <sz val="8"/>
      <color theme="0"/>
      <name val="Arial CE"/>
      <family val="0"/>
    </font>
    <font>
      <sz val="16"/>
      <color theme="0"/>
      <name val="Arial CE"/>
      <family val="0"/>
    </font>
    <font>
      <b/>
      <u val="single"/>
      <sz val="14"/>
      <color rgb="FFFF0000"/>
      <name val="Arial CE"/>
      <family val="0"/>
    </font>
    <font>
      <b/>
      <sz val="14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9" fillId="33" borderId="0" xfId="0" applyFont="1" applyFill="1" applyAlignment="1">
      <alignment wrapText="1"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/>
    </xf>
    <xf numFmtId="10" fontId="59" fillId="33" borderId="0" xfId="0" applyNumberFormat="1" applyFont="1" applyFill="1" applyAlignment="1">
      <alignment/>
    </xf>
    <xf numFmtId="0" fontId="59" fillId="33" borderId="0" xfId="0" applyFont="1" applyFill="1" applyAlignment="1">
      <alignment/>
    </xf>
    <xf numFmtId="2" fontId="62" fillId="33" borderId="0" xfId="0" applyNumberFormat="1" applyFont="1" applyFill="1" applyAlignment="1">
      <alignment/>
    </xf>
    <xf numFmtId="2" fontId="59" fillId="33" borderId="0" xfId="0" applyNumberFormat="1" applyFont="1" applyFill="1" applyAlignment="1">
      <alignment/>
    </xf>
    <xf numFmtId="8" fontId="58" fillId="33" borderId="0" xfId="0" applyNumberFormat="1" applyFont="1" applyFill="1" applyAlignment="1">
      <alignment/>
    </xf>
    <xf numFmtId="0" fontId="58" fillId="33" borderId="0" xfId="0" applyNumberFormat="1" applyFont="1" applyFill="1" applyAlignment="1">
      <alignment/>
    </xf>
    <xf numFmtId="8" fontId="57" fillId="33" borderId="0" xfId="0" applyNumberFormat="1" applyFont="1" applyFill="1" applyBorder="1" applyAlignment="1">
      <alignment/>
    </xf>
    <xf numFmtId="0" fontId="63" fillId="33" borderId="0" xfId="0" applyFont="1" applyFill="1" applyAlignment="1">
      <alignment/>
    </xf>
    <xf numFmtId="10" fontId="58" fillId="33" borderId="0" xfId="0" applyNumberFormat="1" applyFont="1" applyFill="1" applyAlignment="1">
      <alignment/>
    </xf>
    <xf numFmtId="9" fontId="58" fillId="33" borderId="0" xfId="0" applyNumberFormat="1" applyFont="1" applyFill="1" applyAlignment="1">
      <alignment/>
    </xf>
    <xf numFmtId="172" fontId="60" fillId="33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10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8" fontId="0" fillId="0" borderId="0" xfId="0" applyNumberFormat="1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8" fontId="0" fillId="34" borderId="0" xfId="0" applyNumberFormat="1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10" xfId="0" applyNumberFormat="1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0" fillId="35" borderId="0" xfId="0" applyNumberFormat="1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10" fontId="0" fillId="34" borderId="0" xfId="0" applyNumberFormat="1" applyFont="1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/>
      <protection/>
    </xf>
    <xf numFmtId="0" fontId="0" fillId="34" borderId="12" xfId="0" applyNumberFormat="1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1" fillId="35" borderId="13" xfId="0" applyFont="1" applyFill="1" applyBorder="1" applyAlignment="1" applyProtection="1">
      <alignment/>
      <protection/>
    </xf>
    <xf numFmtId="0" fontId="0" fillId="35" borderId="13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59" fillId="33" borderId="0" xfId="0" applyFont="1" applyFill="1" applyBorder="1" applyAlignment="1">
      <alignment wrapText="1"/>
    </xf>
    <xf numFmtId="0" fontId="58" fillId="33" borderId="0" xfId="0" applyFont="1" applyFill="1" applyBorder="1" applyAlignment="1">
      <alignment/>
    </xf>
    <xf numFmtId="2" fontId="59" fillId="33" borderId="0" xfId="0" applyNumberFormat="1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8" fontId="61" fillId="33" borderId="0" xfId="0" applyNumberFormat="1" applyFont="1" applyFill="1" applyBorder="1" applyAlignment="1">
      <alignment/>
    </xf>
    <xf numFmtId="8" fontId="60" fillId="33" borderId="0" xfId="0" applyNumberFormat="1" applyFont="1" applyFill="1" applyBorder="1" applyAlignment="1">
      <alignment/>
    </xf>
    <xf numFmtId="0" fontId="0" fillId="34" borderId="1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/>
      <protection locked="0"/>
    </xf>
    <xf numFmtId="0" fontId="6" fillId="33" borderId="15" xfId="0" applyFont="1" applyFill="1" applyBorder="1" applyAlignment="1" applyProtection="1">
      <alignment horizontal="center"/>
      <protection locked="0"/>
    </xf>
    <xf numFmtId="8" fontId="1" fillId="33" borderId="15" xfId="0" applyNumberFormat="1" applyFont="1" applyFill="1" applyBorder="1" applyAlignment="1" applyProtection="1">
      <alignment/>
      <protection/>
    </xf>
    <xf numFmtId="7" fontId="1" fillId="33" borderId="15" xfId="0" applyNumberFormat="1" applyFon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0" fontId="9" fillId="34" borderId="16" xfId="0" applyFont="1" applyFill="1" applyBorder="1" applyAlignment="1" applyProtection="1">
      <alignment horizontal="center" vertical="center" wrapText="1"/>
      <protection/>
    </xf>
    <xf numFmtId="0" fontId="9" fillId="34" borderId="17" xfId="0" applyFont="1" applyFill="1" applyBorder="1" applyAlignment="1" applyProtection="1">
      <alignment horizontal="center" vertical="center" wrapText="1"/>
      <protection/>
    </xf>
    <xf numFmtId="0" fontId="9" fillId="34" borderId="18" xfId="0" applyFont="1" applyFill="1" applyBorder="1" applyAlignment="1" applyProtection="1">
      <alignment horizontal="center" vertical="center" wrapText="1"/>
      <protection/>
    </xf>
    <xf numFmtId="0" fontId="64" fillId="0" borderId="16" xfId="0" applyFont="1" applyFill="1" applyBorder="1" applyAlignment="1" applyProtection="1">
      <alignment horizontal="center" vertical="center" wrapText="1"/>
      <protection/>
    </xf>
    <xf numFmtId="0" fontId="65" fillId="0" borderId="17" xfId="0" applyFont="1" applyFill="1" applyBorder="1" applyAlignment="1" applyProtection="1">
      <alignment horizontal="center" vertical="center" wrapText="1"/>
      <protection/>
    </xf>
    <xf numFmtId="0" fontId="65" fillId="0" borderId="18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36" borderId="0" xfId="0" applyFont="1" applyFill="1" applyBorder="1" applyAlignment="1" applyProtection="1">
      <alignment horizontal="center" vertical="center"/>
      <protection/>
    </xf>
    <xf numFmtId="8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 wrapText="1"/>
      <protection/>
    </xf>
    <xf numFmtId="0" fontId="0" fillId="0" borderId="0" xfId="0" applyNumberFormat="1" applyFont="1" applyFill="1" applyAlignment="1" applyProtection="1">
      <alignment horizontal="center" wrapText="1"/>
      <protection/>
    </xf>
    <xf numFmtId="0" fontId="0" fillId="0" borderId="0" xfId="0" applyNumberFormat="1" applyFont="1" applyFill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44" fontId="5" fillId="0" borderId="20" xfId="58" applyFont="1" applyFill="1" applyBorder="1" applyAlignment="1" applyProtection="1">
      <alignment horizontal="center" vertical="center" wrapText="1"/>
      <protection/>
    </xf>
    <xf numFmtId="44" fontId="5" fillId="0" borderId="0" xfId="58" applyFont="1" applyFill="1" applyBorder="1" applyAlignment="1" applyProtection="1">
      <alignment horizontal="center" vertical="center" wrapText="1"/>
      <protection/>
    </xf>
    <xf numFmtId="44" fontId="5" fillId="0" borderId="21" xfId="58" applyFont="1" applyFill="1" applyBorder="1" applyAlignment="1" applyProtection="1">
      <alignment horizontal="center" vertical="center" wrapText="1"/>
      <protection/>
    </xf>
    <xf numFmtId="44" fontId="5" fillId="0" borderId="11" xfId="58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0" fillId="36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5</xdr:col>
      <xdr:colOff>447675</xdr:colOff>
      <xdr:row>9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285875"/>
          <a:ext cx="3009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9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295400"/>
          <a:ext cx="2000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542925</xdr:colOff>
      <xdr:row>4</xdr:row>
      <xdr:rowOff>19050</xdr:rowOff>
    </xdr:from>
    <xdr:to>
      <xdr:col>9</xdr:col>
      <xdr:colOff>200025</xdr:colOff>
      <xdr:row>9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00975" y="1304925"/>
          <a:ext cx="26765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2" sqref="A12"/>
    </sheetView>
  </sheetViews>
  <sheetFormatPr defaultColWidth="9.00390625" defaultRowHeight="12.75"/>
  <cols>
    <col min="1" max="1" width="26.375" style="17" customWidth="1"/>
    <col min="2" max="2" width="18.00390625" style="17" customWidth="1"/>
    <col min="3" max="3" width="12.125" style="17" customWidth="1"/>
    <col min="4" max="4" width="7.125" style="17" customWidth="1"/>
    <col min="5" max="5" width="14.375" style="17" customWidth="1"/>
    <col min="6" max="6" width="17.25390625" style="17" customWidth="1"/>
    <col min="7" max="7" width="13.75390625" style="17" customWidth="1"/>
    <col min="8" max="8" width="15.75390625" style="17" customWidth="1"/>
    <col min="9" max="9" width="10.125" style="17" customWidth="1"/>
    <col min="10" max="10" width="4.75390625" style="17" customWidth="1"/>
    <col min="11" max="11" width="18.75390625" style="17" customWidth="1"/>
    <col min="12" max="16384" width="9.125" style="17" customWidth="1"/>
  </cols>
  <sheetData>
    <row r="1" spans="1:10" ht="36" customHeight="1" thickBot="1">
      <c r="A1" s="62" t="s">
        <v>60</v>
      </c>
      <c r="B1" s="63"/>
      <c r="C1" s="63"/>
      <c r="D1" s="63"/>
      <c r="E1" s="63"/>
      <c r="F1" s="63"/>
      <c r="G1" s="63"/>
      <c r="H1" s="63"/>
      <c r="I1" s="63"/>
      <c r="J1" s="64"/>
    </row>
    <row r="2" spans="1:11" ht="29.25" customHeight="1" thickBot="1">
      <c r="A2" s="65" t="s">
        <v>52</v>
      </c>
      <c r="B2" s="66"/>
      <c r="C2" s="66"/>
      <c r="D2" s="66"/>
      <c r="E2" s="66"/>
      <c r="F2" s="66"/>
      <c r="G2" s="66"/>
      <c r="H2" s="66"/>
      <c r="I2" s="66"/>
      <c r="J2" s="67"/>
      <c r="K2" s="18"/>
    </row>
    <row r="3" spans="1:12" ht="12.75" customHeight="1">
      <c r="A3" s="71" t="s">
        <v>45</v>
      </c>
      <c r="B3" s="88"/>
      <c r="C3" s="73" t="s">
        <v>44</v>
      </c>
      <c r="D3" s="88"/>
      <c r="E3" s="75" t="s">
        <v>46</v>
      </c>
      <c r="F3" s="88"/>
      <c r="G3" s="75" t="s">
        <v>43</v>
      </c>
      <c r="H3" s="88"/>
      <c r="I3" s="75" t="s">
        <v>50</v>
      </c>
      <c r="J3" s="90"/>
      <c r="K3" s="19"/>
      <c r="L3" s="20"/>
    </row>
    <row r="4" spans="1:12" ht="23.25" customHeight="1">
      <c r="A4" s="72"/>
      <c r="B4" s="89"/>
      <c r="C4" s="74"/>
      <c r="D4" s="89"/>
      <c r="E4" s="76"/>
      <c r="F4" s="89"/>
      <c r="G4" s="76"/>
      <c r="H4" s="89"/>
      <c r="I4" s="76"/>
      <c r="J4" s="91"/>
      <c r="K4" s="19"/>
      <c r="L4" s="20"/>
    </row>
    <row r="5" spans="1:12" ht="23.25" customHeight="1">
      <c r="A5" s="21"/>
      <c r="B5" s="89"/>
      <c r="C5" s="22"/>
      <c r="D5" s="22"/>
      <c r="E5" s="22"/>
      <c r="F5" s="89"/>
      <c r="G5" s="84"/>
      <c r="H5" s="89"/>
      <c r="I5" s="22"/>
      <c r="J5" s="91"/>
      <c r="K5" s="19"/>
      <c r="L5" s="20"/>
    </row>
    <row r="6" spans="1:12" ht="23.25" customHeight="1">
      <c r="A6" s="21"/>
      <c r="B6" s="89"/>
      <c r="C6" s="22"/>
      <c r="D6" s="22"/>
      <c r="E6" s="22"/>
      <c r="F6" s="89"/>
      <c r="G6" s="84"/>
      <c r="H6" s="22"/>
      <c r="I6" s="22"/>
      <c r="J6" s="91"/>
      <c r="K6" s="19"/>
      <c r="L6" s="20"/>
    </row>
    <row r="7" spans="1:12" ht="15.75" customHeight="1">
      <c r="A7" s="21"/>
      <c r="B7" s="89"/>
      <c r="C7" s="22"/>
      <c r="D7" s="22"/>
      <c r="E7" s="22"/>
      <c r="F7" s="89"/>
      <c r="G7" s="84"/>
      <c r="H7" s="22"/>
      <c r="I7" s="22"/>
      <c r="J7" s="91"/>
      <c r="K7" s="19"/>
      <c r="L7" s="20"/>
    </row>
    <row r="8" spans="1:12" ht="12.75" customHeight="1">
      <c r="A8" s="21"/>
      <c r="B8" s="89"/>
      <c r="C8" s="23"/>
      <c r="D8" s="20"/>
      <c r="E8" s="20"/>
      <c r="F8" s="89"/>
      <c r="G8" s="84"/>
      <c r="H8" s="24"/>
      <c r="I8" s="24"/>
      <c r="J8" s="91"/>
      <c r="K8" s="20"/>
      <c r="L8" s="20"/>
    </row>
    <row r="9" spans="1:12" ht="12.75">
      <c r="A9" s="21"/>
      <c r="B9" s="89"/>
      <c r="C9" s="23"/>
      <c r="D9" s="20"/>
      <c r="E9" s="20"/>
      <c r="F9" s="89"/>
      <c r="G9" s="84"/>
      <c r="H9" s="24"/>
      <c r="I9" s="24"/>
      <c r="J9" s="91"/>
      <c r="K9" s="20"/>
      <c r="L9" s="20"/>
    </row>
    <row r="10" spans="1:12" ht="13.5" thickBot="1">
      <c r="A10" s="68"/>
      <c r="B10" s="69"/>
      <c r="C10" s="69"/>
      <c r="D10" s="69"/>
      <c r="E10" s="69"/>
      <c r="F10" s="69"/>
      <c r="G10" s="69"/>
      <c r="H10" s="69"/>
      <c r="I10" s="69"/>
      <c r="J10" s="70"/>
      <c r="K10" s="25"/>
      <c r="L10" s="20"/>
    </row>
    <row r="11" spans="1:12" ht="40.5" customHeight="1" thickBot="1">
      <c r="A11" s="26" t="s">
        <v>51</v>
      </c>
      <c r="B11" s="27" t="s">
        <v>48</v>
      </c>
      <c r="C11" s="80" t="s">
        <v>53</v>
      </c>
      <c r="D11" s="92" t="s">
        <v>56</v>
      </c>
      <c r="E11" s="93"/>
      <c r="F11" s="93"/>
      <c r="G11" s="93"/>
      <c r="H11" s="93"/>
      <c r="I11" s="93"/>
      <c r="J11" s="94"/>
      <c r="K11" s="20"/>
      <c r="L11" s="20"/>
    </row>
    <row r="12" spans="1:12" ht="24" thickBot="1">
      <c r="A12" s="57">
        <v>65000</v>
      </c>
      <c r="B12" s="58">
        <v>100</v>
      </c>
      <c r="C12" s="80"/>
      <c r="D12" s="85" t="s">
        <v>57</v>
      </c>
      <c r="E12" s="86"/>
      <c r="F12" s="86"/>
      <c r="G12" s="86"/>
      <c r="H12" s="86"/>
      <c r="I12" s="86"/>
      <c r="J12" s="87"/>
      <c r="K12" s="20"/>
      <c r="L12" s="20"/>
    </row>
    <row r="13" spans="1:12" ht="6.75" customHeight="1">
      <c r="A13" s="68"/>
      <c r="B13" s="69"/>
      <c r="C13" s="69"/>
      <c r="D13" s="69"/>
      <c r="E13" s="69"/>
      <c r="F13" s="69"/>
      <c r="G13" s="69"/>
      <c r="H13" s="69"/>
      <c r="I13" s="69"/>
      <c r="J13" s="70"/>
      <c r="K13" s="20"/>
      <c r="L13" s="20"/>
    </row>
    <row r="14" spans="1:12" ht="12.75">
      <c r="A14" s="55" t="s">
        <v>54</v>
      </c>
      <c r="B14" s="29"/>
      <c r="C14" s="29"/>
      <c r="D14" s="29"/>
      <c r="E14" s="29"/>
      <c r="F14" s="95" t="s">
        <v>47</v>
      </c>
      <c r="G14" s="78">
        <f>Arkusz1!K5</f>
        <v>1119.2734736196983</v>
      </c>
      <c r="H14" s="79"/>
      <c r="I14" s="29"/>
      <c r="J14" s="30"/>
      <c r="K14" s="20"/>
      <c r="L14" s="20"/>
    </row>
    <row r="15" spans="1:12" ht="12.75">
      <c r="A15" s="28"/>
      <c r="B15" s="29"/>
      <c r="C15" s="29"/>
      <c r="D15" s="31"/>
      <c r="E15" s="29"/>
      <c r="F15" s="77"/>
      <c r="G15" s="79"/>
      <c r="H15" s="79"/>
      <c r="I15" s="31"/>
      <c r="J15" s="30"/>
      <c r="K15" s="20"/>
      <c r="L15" s="20"/>
    </row>
    <row r="16" spans="1:12" ht="13.5" thickBot="1">
      <c r="A16" s="32" t="s">
        <v>42</v>
      </c>
      <c r="B16" s="33"/>
      <c r="C16" s="33"/>
      <c r="D16" s="33"/>
      <c r="E16" s="33"/>
      <c r="F16" s="33"/>
      <c r="G16" s="33"/>
      <c r="H16" s="29"/>
      <c r="I16" s="31"/>
      <c r="J16" s="30"/>
      <c r="K16" s="20"/>
      <c r="L16" s="20"/>
    </row>
    <row r="17" spans="1:12" ht="13.5" thickBot="1">
      <c r="A17" s="34" t="s">
        <v>49</v>
      </c>
      <c r="B17" s="29"/>
      <c r="C17" s="29"/>
      <c r="D17" s="59">
        <f>Arkusz1!I10</f>
        <v>7.219591901841513</v>
      </c>
      <c r="E17" s="35" t="s">
        <v>41</v>
      </c>
      <c r="F17" s="36"/>
      <c r="G17" s="37"/>
      <c r="H17" s="29"/>
      <c r="I17" s="31"/>
      <c r="J17" s="30"/>
      <c r="K17" s="20"/>
      <c r="L17" s="20"/>
    </row>
    <row r="18" spans="1:12" ht="6.75" customHeight="1">
      <c r="A18" s="68"/>
      <c r="B18" s="69"/>
      <c r="C18" s="69"/>
      <c r="D18" s="69"/>
      <c r="E18" s="69"/>
      <c r="F18" s="69"/>
      <c r="G18" s="69"/>
      <c r="H18" s="69"/>
      <c r="I18" s="69"/>
      <c r="J18" s="70"/>
      <c r="K18" s="20"/>
      <c r="L18" s="20"/>
    </row>
    <row r="19" spans="1:12" ht="12.75">
      <c r="A19" s="56" t="s">
        <v>55</v>
      </c>
      <c r="B19" s="29"/>
      <c r="C19" s="29"/>
      <c r="D19" s="29"/>
      <c r="E19" s="29"/>
      <c r="F19" s="77" t="s">
        <v>47</v>
      </c>
      <c r="G19" s="78">
        <f>Arkusz1!K17</f>
        <v>1073.6208874951062</v>
      </c>
      <c r="H19" s="79"/>
      <c r="I19" s="29"/>
      <c r="J19" s="30"/>
      <c r="K19" s="20"/>
      <c r="L19" s="20"/>
    </row>
    <row r="20" spans="1:12" ht="12.75">
      <c r="A20" s="28"/>
      <c r="B20" s="29"/>
      <c r="C20" s="38"/>
      <c r="D20" s="29"/>
      <c r="E20" s="29"/>
      <c r="F20" s="77"/>
      <c r="G20" s="79"/>
      <c r="H20" s="79"/>
      <c r="I20" s="29"/>
      <c r="J20" s="30"/>
      <c r="K20" s="20"/>
      <c r="L20" s="20"/>
    </row>
    <row r="21" spans="1:12" ht="13.5" thickBot="1">
      <c r="A21" s="32" t="s">
        <v>42</v>
      </c>
      <c r="B21" s="29"/>
      <c r="C21" s="29"/>
      <c r="D21" s="29"/>
      <c r="E21" s="29"/>
      <c r="F21" s="29"/>
      <c r="G21" s="29"/>
      <c r="H21" s="39"/>
      <c r="I21" s="29"/>
      <c r="J21" s="30"/>
      <c r="K21" s="20"/>
      <c r="L21" s="20"/>
    </row>
    <row r="22" spans="1:12" ht="13.5" thickBot="1">
      <c r="A22" s="40" t="s">
        <v>49</v>
      </c>
      <c r="B22" s="41"/>
      <c r="C22" s="41"/>
      <c r="D22" s="60">
        <f>Arkusz1!I21</f>
        <v>6.517244423001633</v>
      </c>
      <c r="E22" s="42" t="s">
        <v>41</v>
      </c>
      <c r="F22" s="43"/>
      <c r="G22" s="43"/>
      <c r="H22" s="41"/>
      <c r="I22" s="41"/>
      <c r="J22" s="44"/>
      <c r="K22" s="25"/>
      <c r="L22" s="20"/>
    </row>
    <row r="23" spans="2:12" ht="12.75">
      <c r="B23" s="20"/>
      <c r="C23" s="20"/>
      <c r="D23" s="20"/>
      <c r="E23" s="20"/>
      <c r="F23" s="20"/>
      <c r="G23" s="20"/>
      <c r="H23" s="24"/>
      <c r="I23" s="20"/>
      <c r="J23" s="20"/>
      <c r="K23" s="20"/>
      <c r="L23" s="20"/>
    </row>
    <row r="24" spans="1:10" ht="52.5" customHeight="1">
      <c r="A24" s="81" t="s">
        <v>58</v>
      </c>
      <c r="B24" s="81"/>
      <c r="C24" s="81"/>
      <c r="D24" s="81"/>
      <c r="E24" s="81"/>
      <c r="F24" s="81"/>
      <c r="G24" s="81"/>
      <c r="H24" s="81"/>
      <c r="I24" s="81"/>
      <c r="J24" s="81"/>
    </row>
    <row r="25" spans="1:7" ht="12.75">
      <c r="A25" s="45"/>
      <c r="B25" s="45"/>
      <c r="C25" s="45"/>
      <c r="D25" s="45"/>
      <c r="E25" s="45"/>
      <c r="F25" s="45"/>
      <c r="G25" s="45"/>
    </row>
    <row r="26" spans="1:10" ht="77.25" customHeight="1">
      <c r="A26" s="82" t="s">
        <v>59</v>
      </c>
      <c r="B26" s="83"/>
      <c r="C26" s="83"/>
      <c r="D26" s="83"/>
      <c r="E26" s="83"/>
      <c r="F26" s="83"/>
      <c r="G26" s="83"/>
      <c r="H26" s="83"/>
      <c r="I26" s="83"/>
      <c r="J26" s="83"/>
    </row>
    <row r="27" ht="12.75">
      <c r="A27" s="46"/>
    </row>
  </sheetData>
  <sheetProtection password="C681" sheet="1" selectLockedCells="1"/>
  <protectedRanges>
    <protectedRange sqref="A12:B12" name="Rozstęp1"/>
  </protectedRanges>
  <mergeCells count="25">
    <mergeCell ref="A26:J26"/>
    <mergeCell ref="G5:G9"/>
    <mergeCell ref="D12:J12"/>
    <mergeCell ref="F3:F9"/>
    <mergeCell ref="J3:J9"/>
    <mergeCell ref="H3:H5"/>
    <mergeCell ref="D11:J11"/>
    <mergeCell ref="B3:B9"/>
    <mergeCell ref="D3:D4"/>
    <mergeCell ref="F14:F15"/>
    <mergeCell ref="F19:F20"/>
    <mergeCell ref="G19:H20"/>
    <mergeCell ref="C11:C12"/>
    <mergeCell ref="A13:J13"/>
    <mergeCell ref="A18:J18"/>
    <mergeCell ref="A24:J24"/>
    <mergeCell ref="G14:H15"/>
    <mergeCell ref="A1:J1"/>
    <mergeCell ref="A2:J2"/>
    <mergeCell ref="A10:J10"/>
    <mergeCell ref="A3:A4"/>
    <mergeCell ref="C3:C4"/>
    <mergeCell ref="E3:E4"/>
    <mergeCell ref="G3:G4"/>
    <mergeCell ref="I3:I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:L22"/>
    </sheetView>
  </sheetViews>
  <sheetFormatPr defaultColWidth="9.00390625" defaultRowHeight="12.75"/>
  <cols>
    <col min="1" max="1" width="11.875" style="2" customWidth="1"/>
    <col min="2" max="2" width="7.25390625" style="2" customWidth="1"/>
    <col min="3" max="3" width="12.125" style="2" customWidth="1"/>
    <col min="4" max="4" width="7.125" style="2" customWidth="1"/>
    <col min="5" max="5" width="14.375" style="2" customWidth="1"/>
    <col min="6" max="6" width="10.375" style="2" bestFit="1" customWidth="1"/>
    <col min="7" max="7" width="13.75390625" style="2" customWidth="1"/>
    <col min="8" max="8" width="15.75390625" style="2" customWidth="1"/>
    <col min="9" max="9" width="12.625" style="2" bestFit="1" customWidth="1"/>
    <col min="10" max="10" width="15.625" style="2" bestFit="1" customWidth="1"/>
    <col min="11" max="11" width="18.75390625" style="2" customWidth="1"/>
    <col min="12" max="16384" width="9.125" style="2" customWidth="1"/>
  </cols>
  <sheetData>
    <row r="1" spans="1:13" ht="12.75">
      <c r="A1" s="1" t="s">
        <v>36</v>
      </c>
      <c r="M1" s="61"/>
    </row>
    <row r="2" spans="1:13" ht="67.5" customHeight="1">
      <c r="A2" s="3" t="s">
        <v>10</v>
      </c>
      <c r="B2" s="3" t="s">
        <v>5</v>
      </c>
      <c r="C2" s="3" t="s">
        <v>8</v>
      </c>
      <c r="D2" s="3" t="s">
        <v>9</v>
      </c>
      <c r="E2" s="3" t="s">
        <v>17</v>
      </c>
      <c r="F2" s="3" t="s">
        <v>4</v>
      </c>
      <c r="G2" s="3" t="s">
        <v>7</v>
      </c>
      <c r="H2" s="3" t="s">
        <v>0</v>
      </c>
      <c r="I2" s="47" t="s">
        <v>1</v>
      </c>
      <c r="J2" s="47" t="s">
        <v>2</v>
      </c>
      <c r="K2" s="47" t="s">
        <v>3</v>
      </c>
      <c r="L2" s="48"/>
      <c r="M2" s="61"/>
    </row>
    <row r="3" spans="1:13" ht="20.25">
      <c r="A3" s="4">
        <f>symulator!A12</f>
        <v>65000</v>
      </c>
      <c r="B3" s="5">
        <f>symulator!B12</f>
        <v>100</v>
      </c>
      <c r="C3" s="6">
        <v>0.1349</v>
      </c>
      <c r="D3" s="7">
        <v>3</v>
      </c>
      <c r="E3" s="7">
        <v>0</v>
      </c>
      <c r="F3" s="7">
        <f>+B3*E3</f>
        <v>0</v>
      </c>
      <c r="G3" s="7">
        <f>D3+(B3*E3)</f>
        <v>3</v>
      </c>
      <c r="H3" s="8">
        <f>A3*100/(100-D3-B3*E3)</f>
        <v>67010.30927835051</v>
      </c>
      <c r="I3" s="49">
        <f>H3*D3%</f>
        <v>2010.3092783505153</v>
      </c>
      <c r="J3" s="49">
        <f>H3*B3*E3%</f>
        <v>0</v>
      </c>
      <c r="K3" s="50">
        <f>H3-I3-J3</f>
        <v>65000</v>
      </c>
      <c r="L3" s="48"/>
      <c r="M3" s="61"/>
    </row>
    <row r="4" spans="3:13" ht="12.75">
      <c r="C4" s="7" t="s">
        <v>12</v>
      </c>
      <c r="D4" s="7" t="s">
        <v>6</v>
      </c>
      <c r="E4" s="7" t="s">
        <v>13</v>
      </c>
      <c r="F4" s="7"/>
      <c r="G4" s="7"/>
      <c r="H4" s="7"/>
      <c r="I4" s="51"/>
      <c r="J4" s="51"/>
      <c r="K4" s="51"/>
      <c r="L4" s="48"/>
      <c r="M4" s="61"/>
    </row>
    <row r="5" spans="9:13" ht="18">
      <c r="I5" s="48"/>
      <c r="J5" s="52" t="s">
        <v>11</v>
      </c>
      <c r="K5" s="53">
        <f>PMT(C$3/12,B$3,-H$3,0)</f>
        <v>1119.2734736196983</v>
      </c>
      <c r="L5" s="48"/>
      <c r="M5" s="61"/>
    </row>
    <row r="6" spans="1:13" ht="12.75">
      <c r="A6" s="1" t="s">
        <v>26</v>
      </c>
      <c r="I6" s="48"/>
      <c r="J6" s="48"/>
      <c r="K6" s="48"/>
      <c r="L6" s="48"/>
      <c r="M6" s="61"/>
    </row>
    <row r="7" spans="1:13" ht="12.75">
      <c r="A7" s="2" t="s">
        <v>27</v>
      </c>
      <c r="B7" s="2" t="s">
        <v>28</v>
      </c>
      <c r="C7" s="2" t="s">
        <v>29</v>
      </c>
      <c r="I7" s="48"/>
      <c r="J7" s="48"/>
      <c r="K7" s="48"/>
      <c r="L7" s="48"/>
      <c r="M7" s="61"/>
    </row>
    <row r="8" spans="1:13" ht="12.75">
      <c r="A8" s="1" t="s">
        <v>40</v>
      </c>
      <c r="I8" s="48" t="s">
        <v>34</v>
      </c>
      <c r="J8" s="48"/>
      <c r="K8" s="48"/>
      <c r="L8" s="48"/>
      <c r="M8" s="61"/>
    </row>
    <row r="9" spans="1:13" ht="12.75">
      <c r="A9" s="2" t="s">
        <v>30</v>
      </c>
      <c r="C9" s="2" t="s">
        <v>31</v>
      </c>
      <c r="I9" s="48"/>
      <c r="J9" s="48"/>
      <c r="K9" s="48"/>
      <c r="L9" s="48"/>
      <c r="M9" s="61"/>
    </row>
    <row r="10" spans="4:13" ht="20.25">
      <c r="D10" s="10"/>
      <c r="F10" s="11" t="s">
        <v>16</v>
      </c>
      <c r="G10" s="10"/>
      <c r="I10" s="54">
        <f>(K5*B3-A3)/B3*1000/A3</f>
        <v>7.219591901841513</v>
      </c>
      <c r="J10" s="52" t="s">
        <v>14</v>
      </c>
      <c r="K10" s="48"/>
      <c r="L10" s="48"/>
      <c r="M10" s="61"/>
    </row>
    <row r="11" spans="4:13" ht="12.75">
      <c r="D11" s="10"/>
      <c r="F11" s="11"/>
      <c r="G11" s="10"/>
      <c r="I11" s="12"/>
      <c r="J11" s="52" t="s">
        <v>15</v>
      </c>
      <c r="K11" s="48"/>
      <c r="L11" s="48"/>
      <c r="M11" s="61"/>
    </row>
    <row r="12" spans="1:13" ht="12.75">
      <c r="A12" s="1" t="s">
        <v>37</v>
      </c>
      <c r="D12" s="10"/>
      <c r="F12" s="11"/>
      <c r="G12" s="10"/>
      <c r="I12" s="12"/>
      <c r="J12" s="52"/>
      <c r="K12" s="48"/>
      <c r="L12" s="48"/>
      <c r="M12" s="61"/>
    </row>
    <row r="13" spans="9:13" ht="12.75">
      <c r="I13" s="48"/>
      <c r="J13" s="48"/>
      <c r="K13" s="48"/>
      <c r="L13" s="48"/>
      <c r="M13" s="61"/>
    </row>
    <row r="14" spans="1:13" ht="12.75">
      <c r="A14" s="7" t="s">
        <v>38</v>
      </c>
      <c r="B14" s="7" t="s">
        <v>39</v>
      </c>
      <c r="C14" s="7"/>
      <c r="D14" s="7"/>
      <c r="E14" s="7" t="s">
        <v>25</v>
      </c>
      <c r="F14" s="7"/>
      <c r="G14" s="7"/>
      <c r="H14" s="7" t="s">
        <v>18</v>
      </c>
      <c r="I14" s="51"/>
      <c r="J14" s="51"/>
      <c r="K14" s="48"/>
      <c r="L14" s="48"/>
      <c r="M14" s="61"/>
    </row>
    <row r="15" spans="1:13" ht="20.25">
      <c r="A15" s="13">
        <f>A3</f>
        <v>65000</v>
      </c>
      <c r="B15" s="13">
        <f>B3</f>
        <v>100</v>
      </c>
      <c r="C15" s="14">
        <v>0.1149</v>
      </c>
      <c r="D15" s="2">
        <v>3</v>
      </c>
      <c r="E15" s="2">
        <v>19</v>
      </c>
      <c r="G15" s="7"/>
      <c r="H15" s="7">
        <f>(A15+D18*E15)/(100-D15)%</f>
        <v>68890.72164948453</v>
      </c>
      <c r="I15" s="48"/>
      <c r="J15" s="48"/>
      <c r="K15" s="48"/>
      <c r="L15" s="48"/>
      <c r="M15" s="61"/>
    </row>
    <row r="16" spans="3:13" ht="12.75">
      <c r="C16" s="2" t="s">
        <v>22</v>
      </c>
      <c r="D16" s="2" t="s">
        <v>23</v>
      </c>
      <c r="E16" s="2" t="s">
        <v>24</v>
      </c>
      <c r="G16" s="7" t="s">
        <v>19</v>
      </c>
      <c r="H16" s="9">
        <f>H15*D15%</f>
        <v>2066.721649484536</v>
      </c>
      <c r="I16" s="48"/>
      <c r="J16" s="48"/>
      <c r="K16" s="48"/>
      <c r="L16" s="48"/>
      <c r="M16" s="61"/>
    </row>
    <row r="17" spans="7:13" ht="20.25">
      <c r="G17" s="7" t="s">
        <v>20</v>
      </c>
      <c r="H17" s="7">
        <f>D18*E15</f>
        <v>1824</v>
      </c>
      <c r="I17" s="48"/>
      <c r="J17" s="52" t="s">
        <v>11</v>
      </c>
      <c r="K17" s="54">
        <f>PMT(C$15/12,B$15,-H$15,0)</f>
        <v>1073.6208874951062</v>
      </c>
      <c r="L17" s="48"/>
      <c r="M17" s="61"/>
    </row>
    <row r="18" spans="3:13" ht="12.75">
      <c r="C18" s="2" t="s">
        <v>32</v>
      </c>
      <c r="D18" s="2">
        <f>IF((B15)&gt;96,96,B15)</f>
        <v>96</v>
      </c>
      <c r="G18" s="7" t="s">
        <v>21</v>
      </c>
      <c r="H18" s="9">
        <f>H15-H16-H17</f>
        <v>65000</v>
      </c>
      <c r="M18" s="61"/>
    </row>
    <row r="19" spans="3:13" ht="12.75">
      <c r="C19" s="2" t="s">
        <v>33</v>
      </c>
      <c r="D19" s="15"/>
      <c r="I19" s="2" t="s">
        <v>35</v>
      </c>
      <c r="M19" s="61"/>
    </row>
    <row r="20" ht="12.75">
      <c r="M20" s="61"/>
    </row>
    <row r="21" spans="6:13" ht="20.25">
      <c r="F21" s="11" t="s">
        <v>16</v>
      </c>
      <c r="G21" s="10"/>
      <c r="I21" s="16">
        <f>(K17*B15-A15)/B15*1000/A15</f>
        <v>6.517244423001633</v>
      </c>
      <c r="J21" s="1" t="s">
        <v>14</v>
      </c>
      <c r="K21" s="1"/>
      <c r="M21" s="61"/>
    </row>
    <row r="22" spans="9:13" ht="12.75">
      <c r="I22" s="1"/>
      <c r="J22" s="1" t="s">
        <v>15</v>
      </c>
      <c r="K22" s="1"/>
      <c r="M22" s="61"/>
    </row>
    <row r="23" spans="1:13" ht="12.7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</row>
  </sheetData>
  <sheetProtection password="C681" sheet="1" objects="1" scenarios="1" selectLockedCells="1" selectUnlockedCells="1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6" sqref="F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gsikora</cp:lastModifiedBy>
  <dcterms:created xsi:type="dcterms:W3CDTF">1997-02-26T13:46:56Z</dcterms:created>
  <dcterms:modified xsi:type="dcterms:W3CDTF">2013-03-10T18:46:12Z</dcterms:modified>
  <cp:category/>
  <cp:version/>
  <cp:contentType/>
  <cp:contentStatus/>
</cp:coreProperties>
</file>